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K_1_KLEEKRAFT\25_Kalkulationen\01_Erfassungsbogen\"/>
    </mc:Choice>
  </mc:AlternateContent>
  <xr:revisionPtr revIDLastSave="0" documentId="13_ncr:1_{D4BF11A6-D13B-4A52-9FAC-15D661AC3CDB}" xr6:coauthVersionLast="47" xr6:coauthVersionMax="47" xr10:uidLastSave="{00000000-0000-0000-0000-000000000000}"/>
  <bookViews>
    <workbookView xWindow="-120" yWindow="-120" windowWidth="29040" windowHeight="15840" tabRatio="797" xr2:uid="{1254CF6D-2B3A-4D74-AD83-EF817C93AF82}"/>
  </bookViews>
  <sheets>
    <sheet name="Erfassungsbogen Fruchterlöse" sheetId="32" r:id="rId1"/>
    <sheet name="Erfassungsbogen Acker" sheetId="3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34" l="1"/>
  <c r="E44" i="34"/>
  <c r="F42" i="34"/>
  <c r="E42" i="34"/>
  <c r="F36" i="34"/>
  <c r="E36" i="34"/>
  <c r="B36" i="34"/>
  <c r="C33" i="34"/>
  <c r="F45" i="32" l="1"/>
  <c r="E45" i="32"/>
  <c r="F39" i="32"/>
  <c r="E39" i="32"/>
  <c r="D54" i="32"/>
  <c r="B54" i="32"/>
  <c r="D36" i="32"/>
  <c r="B36" i="32"/>
  <c r="D18" i="32"/>
  <c r="B18" i="32"/>
  <c r="E47" i="32"/>
  <c r="F47" i="32"/>
  <c r="E48" i="32"/>
  <c r="F48" i="32"/>
  <c r="E49" i="32"/>
  <c r="F49" i="32"/>
  <c r="E46" i="32"/>
  <c r="F46" i="32"/>
  <c r="E50" i="32"/>
  <c r="F50" i="32"/>
  <c r="E27" i="32"/>
  <c r="F27" i="32"/>
  <c r="E28" i="32"/>
  <c r="F28" i="32"/>
  <c r="E29" i="32"/>
  <c r="F29" i="32"/>
  <c r="F12" i="32"/>
  <c r="F13" i="32"/>
  <c r="F14" i="32"/>
  <c r="E12" i="32"/>
  <c r="E13" i="32"/>
  <c r="E14" i="32"/>
  <c r="B22" i="34"/>
  <c r="E54" i="32" l="1"/>
  <c r="E18" i="32"/>
  <c r="E36" i="32"/>
  <c r="B58" i="34"/>
  <c r="C41" i="34" l="1"/>
  <c r="B42" i="34"/>
  <c r="B44" i="34" s="1"/>
  <c r="C57" i="34"/>
  <c r="C49" i="34"/>
  <c r="C48" i="34"/>
  <c r="C35" i="34"/>
  <c r="C40" i="34"/>
  <c r="C39" i="34"/>
  <c r="C38" i="34"/>
  <c r="C34" i="34"/>
  <c r="C32" i="34"/>
  <c r="C28" i="34"/>
  <c r="C27" i="34"/>
  <c r="C26" i="34"/>
  <c r="C25" i="34"/>
  <c r="C24" i="34"/>
  <c r="C54" i="34"/>
  <c r="C22" i="34"/>
  <c r="B18" i="34"/>
  <c r="B30" i="34" s="1"/>
  <c r="E3" i="32"/>
  <c r="F57" i="34"/>
  <c r="E52" i="34"/>
  <c r="E18" i="34"/>
  <c r="F8" i="32"/>
  <c r="C36" i="34" l="1"/>
  <c r="B46" i="34"/>
  <c r="C18" i="34"/>
  <c r="C30" i="34" s="1"/>
  <c r="F18" i="34"/>
  <c r="C42" i="34"/>
  <c r="C58" i="34"/>
  <c r="F40" i="32"/>
  <c r="F41" i="32"/>
  <c r="F42" i="32"/>
  <c r="F43" i="32"/>
  <c r="F44" i="32"/>
  <c r="F51" i="32"/>
  <c r="F4" i="32"/>
  <c r="F5" i="32"/>
  <c r="F6" i="32"/>
  <c r="F7" i="32"/>
  <c r="F9" i="32"/>
  <c r="F10" i="32"/>
  <c r="F11" i="32"/>
  <c r="F15" i="32"/>
  <c r="F3" i="32"/>
  <c r="E4" i="32"/>
  <c r="E5" i="32"/>
  <c r="E6" i="32"/>
  <c r="E7" i="32"/>
  <c r="E8" i="32"/>
  <c r="E9" i="32"/>
  <c r="E10" i="32"/>
  <c r="E11" i="32"/>
  <c r="E15" i="32"/>
  <c r="E40" i="32"/>
  <c r="E41" i="32"/>
  <c r="E42" i="32"/>
  <c r="E43" i="32"/>
  <c r="E44" i="32"/>
  <c r="E51" i="32"/>
  <c r="F22" i="32"/>
  <c r="F23" i="32"/>
  <c r="F24" i="32"/>
  <c r="F25" i="32"/>
  <c r="F26" i="32"/>
  <c r="F30" i="32"/>
  <c r="F31" i="32"/>
  <c r="F32" i="32"/>
  <c r="F33" i="32"/>
  <c r="F21" i="32"/>
  <c r="E22" i="32"/>
  <c r="E23" i="32"/>
  <c r="E24" i="32"/>
  <c r="E25" i="32"/>
  <c r="E26" i="32"/>
  <c r="E30" i="32"/>
  <c r="E31" i="32"/>
  <c r="E32" i="32"/>
  <c r="E33" i="32"/>
  <c r="E21" i="32"/>
  <c r="C44" i="34" l="1"/>
  <c r="E58" i="34"/>
  <c r="F58" i="34" s="1"/>
  <c r="F50" i="34"/>
  <c r="F49" i="34"/>
  <c r="F48" i="34"/>
  <c r="F35" i="34"/>
  <c r="F41" i="34"/>
  <c r="F40" i="34"/>
  <c r="F39" i="34"/>
  <c r="F38" i="34"/>
  <c r="F34" i="34"/>
  <c r="F33" i="34"/>
  <c r="F32" i="34"/>
  <c r="F28" i="34"/>
  <c r="F27" i="34"/>
  <c r="F26" i="34"/>
  <c r="F25" i="34"/>
  <c r="F24" i="34"/>
  <c r="F54" i="34"/>
  <c r="E22" i="34"/>
  <c r="E30" i="34" s="1"/>
  <c r="F52" i="34" l="1"/>
  <c r="C46" i="34"/>
  <c r="E46" i="34"/>
  <c r="E60" i="34" s="1"/>
  <c r="E62" i="34" s="1"/>
  <c r="F22" i="34"/>
  <c r="F30" i="34" s="1"/>
  <c r="F46" i="34" l="1"/>
  <c r="F60" i="34" s="1"/>
  <c r="F62" i="34" s="1"/>
  <c r="F66" i="34" s="1"/>
  <c r="E66" i="34"/>
  <c r="E64" i="34"/>
  <c r="D57" i="32" l="1"/>
  <c r="D56" i="32" s="1"/>
  <c r="E56" i="32" l="1"/>
  <c r="C50" i="34" s="1"/>
  <c r="B50" i="34" l="1"/>
  <c r="B52" i="34" s="1"/>
  <c r="B60" i="34" s="1"/>
  <c r="B62" i="34" s="1"/>
  <c r="C52" i="34"/>
  <c r="C60" i="34" s="1"/>
  <c r="C62" i="34" s="1"/>
  <c r="C66" i="34" s="1"/>
  <c r="B66" i="34" l="1"/>
  <c r="B64" i="34"/>
</calcChain>
</file>

<file path=xl/sharedStrings.xml><?xml version="1.0" encoding="utf-8"?>
<sst xmlns="http://schemas.openxmlformats.org/spreadsheetml/2006/main" count="123" uniqueCount="87">
  <si>
    <t>Saatgut</t>
  </si>
  <si>
    <t>Düngung</t>
  </si>
  <si>
    <t>Betriebsversicherungen</t>
  </si>
  <si>
    <t>Gebühren, Steuern (keine EKSt.)</t>
  </si>
  <si>
    <t>Gemeinkosten</t>
  </si>
  <si>
    <t>Hagel/Dürre-Versicherung</t>
  </si>
  <si>
    <t>Pacht / Nutzungsvertrag</t>
  </si>
  <si>
    <t>Biokontrollen, Mitgliedschaft</t>
  </si>
  <si>
    <t>Eigen-Maschinenkosten</t>
  </si>
  <si>
    <t>Trocknungs-/Verarbeitungskosten</t>
  </si>
  <si>
    <t>Förderung Ackerfläche</t>
  </si>
  <si>
    <t>Ø pro ha</t>
  </si>
  <si>
    <t>Fremd-Maschinen (Maschinenring)</t>
  </si>
  <si>
    <t>Ernte (Maschinenring Lohnernte)</t>
  </si>
  <si>
    <t>Treibstoff, AdBlue</t>
  </si>
  <si>
    <t>Reparatur / Servicekosten, Schmiermittel etc.</t>
  </si>
  <si>
    <t>Gesamt-Produkterlös</t>
  </si>
  <si>
    <t>Über die gesamte Fruchtfolge</t>
  </si>
  <si>
    <t>Einnahmen aus Maschinenverleih</t>
  </si>
  <si>
    <t>bewirtschaftete Ackerfläche in ha</t>
  </si>
  <si>
    <t>durchschn. jährl.Gebäudenivestitionen</t>
  </si>
  <si>
    <t>durchschn. jährl. Maschinenivestitionen</t>
  </si>
  <si>
    <t>Arbeitszeit Betriebszweig Acker (in Stunden)</t>
  </si>
  <si>
    <t>Arbeitskosten Betriebszweig Acker (in Euro)</t>
  </si>
  <si>
    <t>Abschreibungszeitraum (Jahre)</t>
  </si>
  <si>
    <t>Maschinenwert</t>
  </si>
  <si>
    <t>variable Kosten</t>
  </si>
  <si>
    <t>Gesamt-Kosten</t>
  </si>
  <si>
    <t>Fix-Kosten</t>
  </si>
  <si>
    <t>Einnahmen gesamt</t>
  </si>
  <si>
    <t xml:space="preserve">ha </t>
  </si>
  <si>
    <t>Ertrag
in t/ha</t>
  </si>
  <si>
    <r>
      <rPr>
        <b/>
        <sz val="11"/>
        <color rgb="FFFC0808"/>
        <rFont val="Calibri"/>
        <family val="2"/>
        <scheme val="minor"/>
      </rPr>
      <t xml:space="preserve"> 2021</t>
    </r>
    <r>
      <rPr>
        <b/>
        <sz val="11"/>
        <color theme="1"/>
        <rFont val="Calibri"/>
        <family val="2"/>
        <scheme val="minor"/>
      </rPr>
      <t xml:space="preserve">
Feldfrüchte</t>
    </r>
  </si>
  <si>
    <r>
      <rPr>
        <b/>
        <sz val="11"/>
        <color rgb="FFFC0808"/>
        <rFont val="Calibri"/>
        <family val="2"/>
        <scheme val="minor"/>
      </rPr>
      <t xml:space="preserve"> 2022</t>
    </r>
    <r>
      <rPr>
        <b/>
        <sz val="11"/>
        <color theme="1"/>
        <rFont val="Calibri"/>
        <family val="2"/>
        <scheme val="minor"/>
      </rPr>
      <t xml:space="preserve">
Feldfrüchte</t>
    </r>
  </si>
  <si>
    <t>Durschnittlicher Produkt-Erlös</t>
  </si>
  <si>
    <t>Musterdaten</t>
  </si>
  <si>
    <t>nur Anteil für Ackerbetriebszweig</t>
  </si>
  <si>
    <t>nur Anteil der Ackerbewirtschaftung zuordenbar ist (Gebäude, Maschinen, Rechtsschutz etc.).</t>
  </si>
  <si>
    <t>nur Anteil der Ackerbewirtschaftung zuordenbar ist (Grundsteuer, land- und forstwirtschaftliche Abgaben).</t>
  </si>
  <si>
    <t>nur Anteil der Ackerbewirtschaftung zuordenbar ist (Steuerberater, Fahrtkosten, Bürokosten, Strom, Handy etc.).</t>
  </si>
  <si>
    <t>gesamte Pacht eintragen - wird dann durch Anzahl der gesamten bewirtschafteten Fläche dividiert</t>
  </si>
  <si>
    <t>Stundenlohn nach SVA</t>
  </si>
  <si>
    <t>inkl. Zwischenfrüchte / Untersaaten, Impfstoffe etc.</t>
  </si>
  <si>
    <t xml:space="preserve">Kosten für mineralischen / organischen Dünger (Kalk, Kompost etc.) und Wirtschaftdünger (ohne Ausbringkosten) </t>
  </si>
  <si>
    <t xml:space="preserve">inkl. Pachtflächen, Stilllegungsflächen, aber ohne Sonderkulturen (Zuckerrüben, Gemüse, Obst, Hanfblüten…) </t>
  </si>
  <si>
    <t>Gebäude und Infrastruktur</t>
  </si>
  <si>
    <t>mehrjähriger Durchschnitt, Tankliste</t>
  </si>
  <si>
    <t>Verleih von Traktoren und Bearbeitungsmaschinen</t>
  </si>
  <si>
    <t>inkl. Bürozeiten, Verwaltung, Gebäude- und Maschinen-Instandhaltung, Fahrtzeiten, Feldarbeiten, MR-Lohnarbeiten…</t>
  </si>
  <si>
    <t>Zwischensumme</t>
  </si>
  <si>
    <t>optional: nur Anteil für Ackerbetriebszweig (zB.: Prozent der aufgewendete Arbeitszeit für Acker)</t>
  </si>
  <si>
    <t>wenn keine SVA gerechnet wird, dann entsprechend höheren Stundensatz ansetzen (zB.: 20 € =&gt; 35 €)</t>
  </si>
  <si>
    <r>
      <t xml:space="preserve">Fruchterlöse der letzten drei Jahre </t>
    </r>
    <r>
      <rPr>
        <b/>
        <sz val="18"/>
        <color rgb="FFFF0000"/>
        <rFont val="Calibri"/>
        <family val="2"/>
        <scheme val="minor"/>
      </rPr>
      <t>(Nettobeträge)</t>
    </r>
  </si>
  <si>
    <r>
      <rPr>
        <b/>
        <sz val="11"/>
        <color rgb="FFFC0808"/>
        <rFont val="Calibri"/>
        <family val="2"/>
        <scheme val="minor"/>
      </rPr>
      <t xml:space="preserve"> 2023</t>
    </r>
    <r>
      <rPr>
        <b/>
        <sz val="11"/>
        <color theme="1"/>
        <rFont val="Calibri"/>
        <family val="2"/>
        <scheme val="minor"/>
      </rPr>
      <t xml:space="preserve">
Feldfrüchte</t>
    </r>
  </si>
  <si>
    <t>Erlös netto
gesamt</t>
  </si>
  <si>
    <t>Erlös netto
pro ha</t>
  </si>
  <si>
    <t>Erlös netto
pro t</t>
  </si>
  <si>
    <t>Ackerbetrieb
netto gesamt</t>
  </si>
  <si>
    <t>Dinkel</t>
  </si>
  <si>
    <t>Ackerbohne</t>
  </si>
  <si>
    <t>Sonnenblume</t>
  </si>
  <si>
    <t>Bezirk</t>
  </si>
  <si>
    <t>Tierhaltung</t>
  </si>
  <si>
    <t>ja / nein</t>
  </si>
  <si>
    <t>keine Sonderkulturen wie zB. Zuckerrüben, Gemüse, Obst, Hanfblüten…</t>
  </si>
  <si>
    <r>
      <t xml:space="preserve">Dateneingabe Betriebszweig Acker </t>
    </r>
    <r>
      <rPr>
        <b/>
        <sz val="18"/>
        <color rgb="FFFF0000"/>
        <rFont val="Calibri"/>
        <family val="2"/>
        <scheme val="minor"/>
      </rPr>
      <t>(Nettobeträge)</t>
    </r>
  </si>
  <si>
    <t>GVE</t>
  </si>
  <si>
    <t>Art</t>
  </si>
  <si>
    <t>Menge</t>
  </si>
  <si>
    <t>Wirtschaftsdünger, Kompost</t>
  </si>
  <si>
    <t>Vollerwerb</t>
  </si>
  <si>
    <t>Brache, Stilllegungsflächen ohne Erlöse</t>
  </si>
  <si>
    <t>Entschädigung Hagelversicherung</t>
  </si>
  <si>
    <t>Weizen</t>
  </si>
  <si>
    <t>Buchweizen</t>
  </si>
  <si>
    <t>Soja</t>
  </si>
  <si>
    <t>Roggen</t>
  </si>
  <si>
    <t>Hafer</t>
  </si>
  <si>
    <t>Einkorn</t>
  </si>
  <si>
    <t>Triticale</t>
  </si>
  <si>
    <t>Mais</t>
  </si>
  <si>
    <t>Sozialversicherungs-Beitrag</t>
  </si>
  <si>
    <t>Gewinn / Verlust
ohne SVS, ohne Arbeitszeit</t>
  </si>
  <si>
    <t>Gewinn / Verlust
inkl. SVS, ohne Arbeitszeit</t>
  </si>
  <si>
    <t>Gewinn / Verlust
inkl. SVS und inkl. Arbeitszeit</t>
  </si>
  <si>
    <t>Stundensatz in Euro</t>
  </si>
  <si>
    <t>Triticale GSR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</si>
</sst>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C0808"/>
      <name val="Calibri"/>
      <family val="2"/>
      <scheme val="minor"/>
    </font>
    <font>
      <b/>
      <sz val="12"/>
      <color rgb="FFFC0808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1">
    <xf numFmtId="0" fontId="0" fillId="0" borderId="0"/>
  </cellStyleXfs>
  <cellXfs count="71">
    <xf numFmtId="0" fontId="0" fillId="0" borderId="0" xfId="0"/>
    <xf numFmtId="3" fontId="0" fillId="5" borderId="1" xfId="0" applyNumberFormat="1" applyFill="1" applyBorder="1" applyAlignment="1" applyProtection="1">
      <alignment horizontal="right" vertical="center" indent="1"/>
      <protection locked="0"/>
    </xf>
    <xf numFmtId="164" fontId="0" fillId="5" borderId="1" xfId="0" applyNumberFormat="1" applyFill="1" applyBorder="1" applyAlignment="1" applyProtection="1">
      <alignment horizontal="right" vertical="center" indent="1"/>
      <protection locked="0"/>
    </xf>
    <xf numFmtId="49" fontId="1" fillId="5" borderId="1" xfId="0" applyNumberFormat="1" applyFont="1" applyFill="1" applyBorder="1" applyAlignment="1" applyProtection="1">
      <alignment horizontal="left" vertical="center" indent="1"/>
      <protection locked="0"/>
    </xf>
    <xf numFmtId="4" fontId="0" fillId="5" borderId="1" xfId="0" applyNumberFormat="1" applyFill="1" applyBorder="1" applyAlignment="1" applyProtection="1">
      <alignment horizontal="right" indent="1"/>
      <protection locked="0"/>
    </xf>
    <xf numFmtId="0" fontId="1" fillId="5" borderId="1" xfId="0" applyFont="1" applyFill="1" applyBorder="1" applyAlignment="1" applyProtection="1">
      <alignment horizontal="left" indent="1"/>
      <protection locked="0"/>
    </xf>
    <xf numFmtId="164" fontId="0" fillId="5" borderId="1" xfId="0" applyNumberFormat="1" applyFill="1" applyBorder="1" applyAlignment="1" applyProtection="1">
      <alignment horizontal="right" indent="1"/>
      <protection locked="0"/>
    </xf>
    <xf numFmtId="3" fontId="0" fillId="5" borderId="1" xfId="0" applyNumberFormat="1" applyFill="1" applyBorder="1" applyAlignment="1" applyProtection="1">
      <alignment horizontal="left" vertical="center" indent="1"/>
      <protection locked="0"/>
    </xf>
    <xf numFmtId="0" fontId="7" fillId="0" borderId="0" xfId="0" applyFont="1" applyAlignment="1" applyProtection="1">
      <alignment horizontal="left" vertical="center" indent="1"/>
    </xf>
    <xf numFmtId="0" fontId="0" fillId="0" borderId="0" xfId="0" applyAlignment="1" applyProtection="1">
      <alignment vertical="top"/>
    </xf>
    <xf numFmtId="49" fontId="1" fillId="2" borderId="1" xfId="0" applyNumberFormat="1" applyFont="1" applyFill="1" applyBorder="1" applyAlignment="1" applyProtection="1">
      <alignment horizontal="left" vertical="center" wrapText="1" indent="1"/>
    </xf>
    <xf numFmtId="0" fontId="1" fillId="2" borderId="1" xfId="0" applyFont="1" applyFill="1" applyBorder="1" applyAlignment="1" applyProtection="1">
      <alignment horizontal="right" wrapText="1" indent="1"/>
    </xf>
    <xf numFmtId="0" fontId="0" fillId="0" borderId="0" xfId="0" applyProtection="1"/>
    <xf numFmtId="49" fontId="15" fillId="0" borderId="0" xfId="0" applyNumberFormat="1" applyFont="1" applyAlignment="1" applyProtection="1">
      <alignment horizontal="left" indent="1"/>
    </xf>
    <xf numFmtId="164" fontId="0" fillId="2" borderId="1" xfId="0" applyNumberFormat="1" applyFill="1" applyBorder="1" applyAlignment="1" applyProtection="1">
      <alignment horizontal="right" indent="1"/>
    </xf>
    <xf numFmtId="0" fontId="1" fillId="2" borderId="1" xfId="0" applyFont="1" applyFill="1" applyBorder="1" applyAlignment="1" applyProtection="1">
      <alignment horizontal="left" wrapText="1" indent="1"/>
    </xf>
    <xf numFmtId="4" fontId="0" fillId="2" borderId="1" xfId="0" applyNumberFormat="1" applyFill="1" applyBorder="1" applyAlignment="1" applyProtection="1">
      <alignment horizontal="right" indent="1"/>
    </xf>
    <xf numFmtId="0" fontId="1" fillId="0" borderId="0" xfId="0" applyFont="1" applyAlignment="1" applyProtection="1">
      <alignment horizontal="right" vertical="center" indent="1"/>
    </xf>
    <xf numFmtId="4" fontId="1" fillId="2" borderId="5" xfId="0" applyNumberFormat="1" applyFont="1" applyFill="1" applyBorder="1" applyAlignment="1" applyProtection="1">
      <alignment horizontal="right" vertical="center" indent="1"/>
    </xf>
    <xf numFmtId="4" fontId="1" fillId="0" borderId="0" xfId="0" applyNumberFormat="1" applyFont="1" applyAlignment="1" applyProtection="1">
      <alignment horizontal="right" vertical="center" indent="1"/>
    </xf>
    <xf numFmtId="164" fontId="1" fillId="2" borderId="6" xfId="0" applyNumberFormat="1" applyFont="1" applyFill="1" applyBorder="1" applyAlignment="1" applyProtection="1">
      <alignment horizontal="right" vertical="center" indent="1"/>
    </xf>
    <xf numFmtId="164" fontId="1" fillId="0" borderId="0" xfId="0" applyNumberFormat="1" applyFont="1" applyAlignment="1" applyProtection="1">
      <alignment horizontal="right" vertical="center" indent="1"/>
    </xf>
    <xf numFmtId="0" fontId="1" fillId="0" borderId="0" xfId="0" applyFont="1" applyProtection="1"/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5" fillId="2" borderId="7" xfId="0" applyNumberFormat="1" applyFont="1" applyFill="1" applyBorder="1" applyAlignment="1" applyProtection="1">
      <alignment horizontal="center"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164" fontId="5" fillId="2" borderId="1" xfId="0" applyNumberFormat="1" applyFont="1" applyFill="1" applyBorder="1" applyAlignment="1" applyProtection="1">
      <alignment horizontal="right" vertical="center" wrapText="1" indent="1"/>
    </xf>
    <xf numFmtId="0" fontId="2" fillId="0" borderId="0" xfId="0" applyFont="1" applyProtection="1"/>
    <xf numFmtId="3" fontId="12" fillId="0" borderId="0" xfId="0" applyNumberFormat="1" applyFont="1" applyAlignment="1" applyProtection="1">
      <alignment horizontal="right" indent="1"/>
    </xf>
    <xf numFmtId="49" fontId="6" fillId="0" borderId="0" xfId="0" applyNumberFormat="1" applyFont="1" applyAlignment="1" applyProtection="1">
      <alignment horizontal="left" indent="1"/>
    </xf>
    <xf numFmtId="0" fontId="11" fillId="0" borderId="0" xfId="0" applyFont="1" applyAlignment="1" applyProtection="1">
      <alignment horizontal="left" vertical="center" indent="1"/>
    </xf>
    <xf numFmtId="0" fontId="9" fillId="0" borderId="0" xfId="0" applyFont="1" applyProtection="1"/>
    <xf numFmtId="49" fontId="0" fillId="2" borderId="2" xfId="0" applyNumberFormat="1" applyFill="1" applyBorder="1" applyAlignment="1" applyProtection="1">
      <alignment horizontal="left" vertical="center" indent="1"/>
    </xf>
    <xf numFmtId="49" fontId="0" fillId="6" borderId="9" xfId="0" applyNumberFormat="1" applyFill="1" applyBorder="1" applyAlignment="1" applyProtection="1">
      <alignment horizontal="left" vertical="center" indent="1"/>
    </xf>
    <xf numFmtId="3" fontId="1" fillId="2" borderId="1" xfId="0" applyNumberFormat="1" applyFont="1" applyFill="1" applyBorder="1" applyAlignment="1" applyProtection="1">
      <alignment horizontal="left" wrapText="1" indent="1"/>
    </xf>
    <xf numFmtId="3" fontId="1" fillId="2" borderId="1" xfId="0" applyNumberFormat="1" applyFont="1" applyFill="1" applyBorder="1" applyAlignment="1" applyProtection="1">
      <alignment horizontal="right" wrapText="1" indent="1"/>
    </xf>
    <xf numFmtId="0" fontId="6" fillId="0" borderId="0" xfId="0" applyFont="1" applyAlignment="1" applyProtection="1">
      <alignment horizontal="left" vertical="center" indent="1"/>
    </xf>
    <xf numFmtId="3" fontId="10" fillId="2" borderId="1" xfId="0" applyNumberFormat="1" applyFont="1" applyFill="1" applyBorder="1" applyAlignment="1" applyProtection="1">
      <alignment horizontal="right" wrapText="1" indent="1"/>
    </xf>
    <xf numFmtId="3" fontId="0" fillId="0" borderId="0" xfId="0" applyNumberFormat="1" applyAlignment="1" applyProtection="1">
      <alignment horizontal="right" indent="1"/>
    </xf>
    <xf numFmtId="3" fontId="9" fillId="0" borderId="1" xfId="0" applyNumberFormat="1" applyFont="1" applyBorder="1" applyAlignment="1" applyProtection="1">
      <alignment horizontal="right" vertical="center" indent="1"/>
    </xf>
    <xf numFmtId="3" fontId="9" fillId="0" borderId="0" xfId="0" applyNumberFormat="1" applyFont="1" applyAlignment="1" applyProtection="1">
      <alignment horizontal="right" indent="1"/>
    </xf>
    <xf numFmtId="3" fontId="1" fillId="0" borderId="0" xfId="0" applyNumberFormat="1" applyFont="1" applyAlignment="1" applyProtection="1">
      <alignment horizontal="right" indent="1"/>
    </xf>
    <xf numFmtId="164" fontId="9" fillId="0" borderId="1" xfId="0" applyNumberFormat="1" applyFont="1" applyBorder="1" applyAlignment="1" applyProtection="1">
      <alignment horizontal="right" vertical="center" indent="1"/>
    </xf>
    <xf numFmtId="3" fontId="10" fillId="0" borderId="0" xfId="0" applyNumberFormat="1" applyFont="1" applyAlignment="1" applyProtection="1">
      <alignment horizontal="right" indent="1"/>
    </xf>
    <xf numFmtId="164" fontId="0" fillId="2" borderId="1" xfId="0" applyNumberFormat="1" applyFill="1" applyBorder="1" applyAlignment="1" applyProtection="1">
      <alignment horizontal="right" vertical="center" indent="1"/>
    </xf>
    <xf numFmtId="164" fontId="9" fillId="2" borderId="1" xfId="0" applyNumberFormat="1" applyFont="1" applyFill="1" applyBorder="1" applyAlignment="1" applyProtection="1">
      <alignment horizontal="right" vertical="center" indent="1"/>
    </xf>
    <xf numFmtId="164" fontId="6" fillId="0" borderId="0" xfId="0" applyNumberFormat="1" applyFont="1" applyAlignment="1" applyProtection="1">
      <alignment horizontal="left" indent="1"/>
    </xf>
    <xf numFmtId="0" fontId="10" fillId="0" borderId="0" xfId="0" applyFont="1" applyProtection="1"/>
    <xf numFmtId="49" fontId="0" fillId="2" borderId="1" xfId="0" applyNumberFormat="1" applyFill="1" applyBorder="1" applyAlignment="1" applyProtection="1">
      <alignment horizontal="left" vertical="center" indent="1"/>
    </xf>
    <xf numFmtId="49" fontId="0" fillId="3" borderId="3" xfId="0" applyNumberFormat="1" applyFill="1" applyBorder="1" applyAlignment="1" applyProtection="1">
      <alignment horizontal="left" vertical="center" indent="1"/>
    </xf>
    <xf numFmtId="164" fontId="0" fillId="3" borderId="3" xfId="0" applyNumberFormat="1" applyFill="1" applyBorder="1" applyAlignment="1" applyProtection="1">
      <alignment horizontal="right" indent="1"/>
    </xf>
    <xf numFmtId="164" fontId="9" fillId="3" borderId="3" xfId="0" applyNumberFormat="1" applyFont="1" applyFill="1" applyBorder="1" applyAlignment="1" applyProtection="1">
      <alignment horizontal="right" indent="1"/>
    </xf>
    <xf numFmtId="49" fontId="1" fillId="2" borderId="2" xfId="0" applyNumberFormat="1" applyFont="1" applyFill="1" applyBorder="1" applyAlignment="1" applyProtection="1">
      <alignment horizontal="left" vertical="center" indent="1"/>
    </xf>
    <xf numFmtId="164" fontId="1" fillId="2" borderId="1" xfId="0" applyNumberFormat="1" applyFont="1" applyFill="1" applyBorder="1" applyAlignment="1" applyProtection="1">
      <alignment horizontal="right" vertical="center" indent="1"/>
    </xf>
    <xf numFmtId="49" fontId="1" fillId="3" borderId="3" xfId="0" applyNumberFormat="1" applyFont="1" applyFill="1" applyBorder="1" applyAlignment="1" applyProtection="1">
      <alignment horizontal="left" vertical="center" indent="1"/>
    </xf>
    <xf numFmtId="164" fontId="1" fillId="3" borderId="3" xfId="0" applyNumberFormat="1" applyFont="1" applyFill="1" applyBorder="1" applyAlignment="1" applyProtection="1">
      <alignment horizontal="right" indent="1"/>
    </xf>
    <xf numFmtId="49" fontId="8" fillId="0" borderId="0" xfId="0" applyNumberFormat="1" applyFont="1" applyAlignment="1" applyProtection="1">
      <alignment horizontal="left" indent="1"/>
    </xf>
    <xf numFmtId="164" fontId="10" fillId="3" borderId="3" xfId="0" applyNumberFormat="1" applyFont="1" applyFill="1" applyBorder="1" applyAlignment="1" applyProtection="1">
      <alignment horizontal="right" indent="1"/>
    </xf>
    <xf numFmtId="0" fontId="1" fillId="4" borderId="3" xfId="0" applyFont="1" applyFill="1" applyBorder="1" applyProtection="1"/>
    <xf numFmtId="164" fontId="1" fillId="4" borderId="3" xfId="0" applyNumberFormat="1" applyFont="1" applyFill="1" applyBorder="1" applyAlignment="1" applyProtection="1">
      <alignment horizontal="right" indent="1"/>
    </xf>
    <xf numFmtId="164" fontId="10" fillId="4" borderId="3" xfId="0" applyNumberFormat="1" applyFont="1" applyFill="1" applyBorder="1" applyAlignment="1" applyProtection="1">
      <alignment horizontal="right" indent="1"/>
    </xf>
    <xf numFmtId="3" fontId="0" fillId="2" borderId="1" xfId="0" applyNumberFormat="1" applyFill="1" applyBorder="1" applyAlignment="1" applyProtection="1">
      <alignment horizontal="right" vertical="center" indent="1"/>
    </xf>
    <xf numFmtId="3" fontId="9" fillId="2" borderId="1" xfId="0" applyNumberFormat="1" applyFont="1" applyFill="1" applyBorder="1" applyAlignment="1" applyProtection="1">
      <alignment horizontal="right" vertical="center" indent="1"/>
    </xf>
    <xf numFmtId="49" fontId="3" fillId="0" borderId="4" xfId="0" applyNumberFormat="1" applyFont="1" applyBorder="1" applyAlignment="1" applyProtection="1">
      <alignment horizontal="left" wrapText="1" indent="1"/>
    </xf>
    <xf numFmtId="164" fontId="3" fillId="0" borderId="4" xfId="0" applyNumberFormat="1" applyFont="1" applyBorder="1" applyAlignment="1" applyProtection="1">
      <alignment horizontal="right" indent="1"/>
    </xf>
    <xf numFmtId="49" fontId="0" fillId="0" borderId="0" xfId="0" applyNumberFormat="1" applyAlignment="1" applyProtection="1">
      <alignment horizontal="left" indent="1"/>
    </xf>
    <xf numFmtId="49" fontId="1" fillId="0" borderId="4" xfId="0" applyNumberFormat="1" applyFont="1" applyBorder="1" applyAlignment="1" applyProtection="1">
      <alignment horizontal="left" vertical="center" indent="1"/>
    </xf>
    <xf numFmtId="165" fontId="1" fillId="0" borderId="4" xfId="0" applyNumberFormat="1" applyFont="1" applyBorder="1" applyAlignment="1" applyProtection="1">
      <alignment horizontal="right" vertical="center" indent="1"/>
    </xf>
    <xf numFmtId="0" fontId="0" fillId="0" borderId="0" xfId="0" applyAlignment="1" applyProtection="1">
      <alignment horizontal="left" vertical="center" indent="1"/>
    </xf>
    <xf numFmtId="49" fontId="14" fillId="0" borderId="0" xfId="0" applyNumberFormat="1" applyFont="1" applyAlignment="1" applyProtection="1">
      <alignment horizontal="left" vertical="center" indent="1"/>
    </xf>
    <xf numFmtId="164" fontId="10" fillId="2" borderId="1" xfId="0" applyNumberFormat="1" applyFont="1" applyFill="1" applyBorder="1" applyAlignment="1" applyProtection="1">
      <alignment horizontal="right" vertical="center" indent="1"/>
    </xf>
  </cellXfs>
  <cellStyles count="1">
    <cellStyle name="Standard" xfId="0" builtinId="0"/>
  </cellStyles>
  <dxfs count="8"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C0808"/>
      <color rgb="FF98D71B"/>
      <color rgb="FFEB0303"/>
      <color rgb="FFEB5B03"/>
      <color rgb="FFEE0000"/>
      <color rgb="FF7EB216"/>
      <color rgb="FFE2EFDA"/>
      <color rgb="FFEFF6EA"/>
      <color rgb="FFAED395"/>
      <color rgb="FFF5A4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5A267-67F4-42F2-A7CF-292718E87AED}">
  <dimension ref="A1:H57"/>
  <sheetViews>
    <sheetView showGridLines="0" showRowColHeaders="0" tabSelected="1" zoomScaleNormal="100" workbookViewId="0">
      <selection activeCell="A3" sqref="A3"/>
    </sheetView>
  </sheetViews>
  <sheetFormatPr baseColWidth="10" defaultRowHeight="15" x14ac:dyDescent="0.25"/>
  <cols>
    <col min="1" max="1" width="37" style="22" customWidth="1"/>
    <col min="2" max="3" width="12.42578125" style="12" customWidth="1"/>
    <col min="4" max="4" width="13.7109375" style="12" customWidth="1"/>
    <col min="5" max="6" width="12.42578125" style="12" customWidth="1"/>
    <col min="7" max="7" width="4" style="12" customWidth="1"/>
    <col min="8" max="16384" width="11.42578125" style="12"/>
  </cols>
  <sheetData>
    <row r="1" spans="1:8" s="9" customFormat="1" ht="37.5" customHeight="1" x14ac:dyDescent="0.25">
      <c r="A1" s="8" t="s">
        <v>52</v>
      </c>
    </row>
    <row r="2" spans="1:8" ht="30" x14ac:dyDescent="0.25">
      <c r="A2" s="10" t="s">
        <v>32</v>
      </c>
      <c r="B2" s="11" t="s">
        <v>30</v>
      </c>
      <c r="C2" s="11" t="s">
        <v>31</v>
      </c>
      <c r="D2" s="11" t="s">
        <v>54</v>
      </c>
      <c r="E2" s="11" t="s">
        <v>55</v>
      </c>
      <c r="F2" s="11" t="s">
        <v>56</v>
      </c>
      <c r="H2" s="13" t="s">
        <v>64</v>
      </c>
    </row>
    <row r="3" spans="1:8" x14ac:dyDescent="0.25">
      <c r="A3" s="3"/>
      <c r="B3" s="4"/>
      <c r="C3" s="4"/>
      <c r="D3" s="6"/>
      <c r="E3" s="14" t="str">
        <f>IF(ISBLANK(B3),"0",D3/B3)</f>
        <v>0</v>
      </c>
      <c r="F3" s="14" t="str">
        <f>IF(ISBLANK(B3),"0",D3/B3/C3)</f>
        <v>0</v>
      </c>
    </row>
    <row r="4" spans="1:8" x14ac:dyDescent="0.25">
      <c r="A4" s="3"/>
      <c r="B4" s="4"/>
      <c r="C4" s="4"/>
      <c r="D4" s="6"/>
      <c r="E4" s="14" t="str">
        <f t="shared" ref="E4:E15" si="0">IF(ISBLANK(B4),"0",D4/B4)</f>
        <v>0</v>
      </c>
      <c r="F4" s="14" t="str">
        <f t="shared" ref="F4:F15" si="1">IF(ISBLANK(B4),"0",D4/B4/C4)</f>
        <v>0</v>
      </c>
    </row>
    <row r="5" spans="1:8" x14ac:dyDescent="0.25">
      <c r="A5" s="5"/>
      <c r="B5" s="4"/>
      <c r="C5" s="4"/>
      <c r="D5" s="6"/>
      <c r="E5" s="14" t="str">
        <f t="shared" si="0"/>
        <v>0</v>
      </c>
      <c r="F5" s="14" t="str">
        <f t="shared" si="1"/>
        <v>0</v>
      </c>
    </row>
    <row r="6" spans="1:8" x14ac:dyDescent="0.25">
      <c r="A6" s="5"/>
      <c r="B6" s="4"/>
      <c r="C6" s="4"/>
      <c r="D6" s="6"/>
      <c r="E6" s="14" t="str">
        <f t="shared" si="0"/>
        <v>0</v>
      </c>
      <c r="F6" s="14" t="str">
        <f t="shared" si="1"/>
        <v>0</v>
      </c>
    </row>
    <row r="7" spans="1:8" x14ac:dyDescent="0.25">
      <c r="A7" s="5"/>
      <c r="B7" s="4"/>
      <c r="C7" s="4"/>
      <c r="D7" s="6"/>
      <c r="E7" s="14" t="str">
        <f t="shared" si="0"/>
        <v>0</v>
      </c>
      <c r="F7" s="14" t="str">
        <f t="shared" si="1"/>
        <v>0</v>
      </c>
    </row>
    <row r="8" spans="1:8" x14ac:dyDescent="0.25">
      <c r="A8" s="3"/>
      <c r="B8" s="4"/>
      <c r="C8" s="4"/>
      <c r="D8" s="6"/>
      <c r="E8" s="14" t="str">
        <f t="shared" si="0"/>
        <v>0</v>
      </c>
      <c r="F8" s="14" t="str">
        <f>IF(ISBLANK(B8),"0",D8/B8/C8)</f>
        <v>0</v>
      </c>
    </row>
    <row r="9" spans="1:8" x14ac:dyDescent="0.25">
      <c r="A9" s="3"/>
      <c r="B9" s="4"/>
      <c r="C9" s="4"/>
      <c r="D9" s="6"/>
      <c r="E9" s="14" t="str">
        <f t="shared" si="0"/>
        <v>0</v>
      </c>
      <c r="F9" s="14" t="str">
        <f t="shared" si="1"/>
        <v>0</v>
      </c>
    </row>
    <row r="10" spans="1:8" x14ac:dyDescent="0.25">
      <c r="A10" s="5"/>
      <c r="B10" s="4"/>
      <c r="C10" s="4"/>
      <c r="D10" s="6"/>
      <c r="E10" s="14" t="str">
        <f t="shared" si="0"/>
        <v>0</v>
      </c>
      <c r="F10" s="14" t="str">
        <f t="shared" si="1"/>
        <v>0</v>
      </c>
    </row>
    <row r="11" spans="1:8" x14ac:dyDescent="0.25">
      <c r="A11" s="3"/>
      <c r="B11" s="4"/>
      <c r="C11" s="4"/>
      <c r="D11" s="6"/>
      <c r="E11" s="14" t="str">
        <f t="shared" si="0"/>
        <v>0</v>
      </c>
      <c r="F11" s="14" t="str">
        <f t="shared" si="1"/>
        <v>0</v>
      </c>
    </row>
    <row r="12" spans="1:8" x14ac:dyDescent="0.25">
      <c r="A12" s="3"/>
      <c r="B12" s="4"/>
      <c r="C12" s="4"/>
      <c r="D12" s="6"/>
      <c r="E12" s="14" t="str">
        <f t="shared" si="0"/>
        <v>0</v>
      </c>
      <c r="F12" s="14" t="str">
        <f t="shared" si="1"/>
        <v>0</v>
      </c>
    </row>
    <row r="13" spans="1:8" x14ac:dyDescent="0.25">
      <c r="A13" s="5"/>
      <c r="B13" s="4"/>
      <c r="C13" s="4"/>
      <c r="D13" s="6"/>
      <c r="E13" s="14" t="str">
        <f t="shared" si="0"/>
        <v>0</v>
      </c>
      <c r="F13" s="14" t="str">
        <f t="shared" si="1"/>
        <v>0</v>
      </c>
    </row>
    <row r="14" spans="1:8" x14ac:dyDescent="0.25">
      <c r="A14" s="3"/>
      <c r="B14" s="4"/>
      <c r="C14" s="4"/>
      <c r="D14" s="6"/>
      <c r="E14" s="14" t="str">
        <f t="shared" si="0"/>
        <v>0</v>
      </c>
      <c r="F14" s="14" t="str">
        <f t="shared" si="1"/>
        <v>0</v>
      </c>
    </row>
    <row r="15" spans="1:8" x14ac:dyDescent="0.25">
      <c r="A15" s="5"/>
      <c r="B15" s="4"/>
      <c r="C15" s="4"/>
      <c r="D15" s="6"/>
      <c r="E15" s="14" t="str">
        <f t="shared" si="0"/>
        <v>0</v>
      </c>
      <c r="F15" s="14" t="str">
        <f t="shared" si="1"/>
        <v>0</v>
      </c>
    </row>
    <row r="16" spans="1:8" ht="15" customHeight="1" x14ac:dyDescent="0.25">
      <c r="A16" s="15" t="s">
        <v>71</v>
      </c>
      <c r="B16" s="4"/>
      <c r="C16" s="16"/>
      <c r="D16" s="14"/>
    </row>
    <row r="17" spans="1:6" ht="15" customHeight="1" x14ac:dyDescent="0.25">
      <c r="A17" s="15" t="s">
        <v>72</v>
      </c>
      <c r="B17" s="16"/>
      <c r="C17" s="16"/>
      <c r="D17" s="6"/>
    </row>
    <row r="18" spans="1:6" s="17" customFormat="1" ht="21" customHeight="1" thickBot="1" x14ac:dyDescent="0.3">
      <c r="B18" s="18">
        <f>SUM(B3:B16)</f>
        <v>0</v>
      </c>
      <c r="C18" s="19"/>
      <c r="D18" s="20">
        <f>SUM(D3:D17)</f>
        <v>0</v>
      </c>
      <c r="E18" s="20">
        <f>IF(B18=0,0,D18/B18)</f>
        <v>0</v>
      </c>
      <c r="F18" s="21"/>
    </row>
    <row r="19" spans="1:6" ht="24.75" customHeight="1" x14ac:dyDescent="0.25"/>
    <row r="20" spans="1:6" ht="30" x14ac:dyDescent="0.25">
      <c r="A20" s="10" t="s">
        <v>33</v>
      </c>
      <c r="B20" s="11" t="s">
        <v>30</v>
      </c>
      <c r="C20" s="11" t="s">
        <v>31</v>
      </c>
      <c r="D20" s="11" t="s">
        <v>54</v>
      </c>
      <c r="E20" s="11" t="s">
        <v>55</v>
      </c>
      <c r="F20" s="11" t="s">
        <v>56</v>
      </c>
    </row>
    <row r="21" spans="1:6" x14ac:dyDescent="0.25">
      <c r="A21" s="3" t="s">
        <v>58</v>
      </c>
      <c r="B21" s="4"/>
      <c r="C21" s="4"/>
      <c r="D21" s="6"/>
      <c r="E21" s="14" t="str">
        <f>IF(ISBLANK(B21),"0",D21/B21)</f>
        <v>0</v>
      </c>
      <c r="F21" s="14" t="str">
        <f>IF(ISBLANK(B21),"0",D21/B21/C21)</f>
        <v>0</v>
      </c>
    </row>
    <row r="22" spans="1:6" x14ac:dyDescent="0.25">
      <c r="A22" s="3" t="s">
        <v>73</v>
      </c>
      <c r="B22" s="4"/>
      <c r="C22" s="4"/>
      <c r="D22" s="6"/>
      <c r="E22" s="14" t="str">
        <f t="shared" ref="E22:E33" si="2">IF(ISBLANK(B22),"0",D22/B22)</f>
        <v>0</v>
      </c>
      <c r="F22" s="14" t="str">
        <f t="shared" ref="F22:F33" si="3">IF(ISBLANK(B22),"0",D22/B22/C22)</f>
        <v>0</v>
      </c>
    </row>
    <row r="23" spans="1:6" x14ac:dyDescent="0.25">
      <c r="A23" s="5" t="s">
        <v>74</v>
      </c>
      <c r="B23" s="4"/>
      <c r="C23" s="4"/>
      <c r="D23" s="6"/>
      <c r="E23" s="14" t="str">
        <f t="shared" si="2"/>
        <v>0</v>
      </c>
      <c r="F23" s="14" t="str">
        <f t="shared" si="3"/>
        <v>0</v>
      </c>
    </row>
    <row r="24" spans="1:6" x14ac:dyDescent="0.25">
      <c r="A24" s="5" t="s">
        <v>59</v>
      </c>
      <c r="B24" s="4"/>
      <c r="C24" s="4"/>
      <c r="D24" s="6"/>
      <c r="E24" s="14" t="str">
        <f t="shared" si="2"/>
        <v>0</v>
      </c>
      <c r="F24" s="14" t="str">
        <f t="shared" si="3"/>
        <v>0</v>
      </c>
    </row>
    <row r="25" spans="1:6" x14ac:dyDescent="0.25">
      <c r="A25" s="5" t="s">
        <v>60</v>
      </c>
      <c r="B25" s="4"/>
      <c r="C25" s="4"/>
      <c r="D25" s="6"/>
      <c r="E25" s="14" t="str">
        <f t="shared" si="2"/>
        <v>0</v>
      </c>
      <c r="F25" s="14" t="str">
        <f t="shared" si="3"/>
        <v>0</v>
      </c>
    </row>
    <row r="26" spans="1:6" x14ac:dyDescent="0.25">
      <c r="A26" s="3" t="s">
        <v>76</v>
      </c>
      <c r="B26" s="4"/>
      <c r="C26" s="4"/>
      <c r="D26" s="6"/>
      <c r="E26" s="14" t="str">
        <f t="shared" si="2"/>
        <v>0</v>
      </c>
      <c r="F26" s="14" t="str">
        <f t="shared" si="3"/>
        <v>0</v>
      </c>
    </row>
    <row r="27" spans="1:6" x14ac:dyDescent="0.25">
      <c r="A27" s="3" t="s">
        <v>77</v>
      </c>
      <c r="B27" s="4"/>
      <c r="C27" s="4"/>
      <c r="D27" s="6"/>
      <c r="E27" s="14" t="str">
        <f t="shared" ref="E27:E29" si="4">IF(ISBLANK(B27),"0",D27/B27)</f>
        <v>0</v>
      </c>
      <c r="F27" s="14" t="str">
        <f t="shared" ref="F27:F29" si="5">IF(ISBLANK(B27),"0",D27/B27/C27)</f>
        <v>0</v>
      </c>
    </row>
    <row r="28" spans="1:6" x14ac:dyDescent="0.25">
      <c r="A28" s="5" t="s">
        <v>78</v>
      </c>
      <c r="B28" s="4"/>
      <c r="C28" s="4"/>
      <c r="D28" s="6"/>
      <c r="E28" s="14" t="str">
        <f t="shared" si="4"/>
        <v>0</v>
      </c>
      <c r="F28" s="14" t="str">
        <f t="shared" si="5"/>
        <v>0</v>
      </c>
    </row>
    <row r="29" spans="1:6" x14ac:dyDescent="0.25">
      <c r="A29" s="3" t="s">
        <v>79</v>
      </c>
      <c r="B29" s="4"/>
      <c r="C29" s="4"/>
      <c r="D29" s="6"/>
      <c r="E29" s="14" t="str">
        <f t="shared" si="4"/>
        <v>0</v>
      </c>
      <c r="F29" s="14" t="str">
        <f t="shared" si="5"/>
        <v>0</v>
      </c>
    </row>
    <row r="30" spans="1:6" x14ac:dyDescent="0.25">
      <c r="A30" s="3" t="s">
        <v>80</v>
      </c>
      <c r="B30" s="4"/>
      <c r="C30" s="4"/>
      <c r="D30" s="6"/>
      <c r="E30" s="14" t="str">
        <f t="shared" si="2"/>
        <v>0</v>
      </c>
      <c r="F30" s="14" t="str">
        <f t="shared" si="3"/>
        <v>0</v>
      </c>
    </row>
    <row r="31" spans="1:6" x14ac:dyDescent="0.25">
      <c r="A31" s="5" t="s">
        <v>75</v>
      </c>
      <c r="B31" s="4"/>
      <c r="C31" s="4"/>
      <c r="D31" s="6"/>
      <c r="E31" s="14" t="str">
        <f t="shared" si="2"/>
        <v>0</v>
      </c>
      <c r="F31" s="14" t="str">
        <f t="shared" si="3"/>
        <v>0</v>
      </c>
    </row>
    <row r="32" spans="1:6" x14ac:dyDescent="0.25">
      <c r="A32" s="3" t="s">
        <v>86</v>
      </c>
      <c r="B32" s="4"/>
      <c r="C32" s="4"/>
      <c r="D32" s="6"/>
      <c r="E32" s="14" t="str">
        <f t="shared" si="2"/>
        <v>0</v>
      </c>
      <c r="F32" s="14" t="str">
        <f t="shared" si="3"/>
        <v>0</v>
      </c>
    </row>
    <row r="33" spans="1:6" x14ac:dyDescent="0.25">
      <c r="A33" s="5" t="s">
        <v>86</v>
      </c>
      <c r="B33" s="4"/>
      <c r="C33" s="4"/>
      <c r="D33" s="6"/>
      <c r="E33" s="14" t="str">
        <f t="shared" si="2"/>
        <v>0</v>
      </c>
      <c r="F33" s="14" t="str">
        <f t="shared" si="3"/>
        <v>0</v>
      </c>
    </row>
    <row r="34" spans="1:6" ht="15" customHeight="1" x14ac:dyDescent="0.25">
      <c r="A34" s="15" t="s">
        <v>71</v>
      </c>
      <c r="B34" s="4"/>
      <c r="C34" s="16"/>
      <c r="D34" s="14"/>
    </row>
    <row r="35" spans="1:6" ht="15" customHeight="1" x14ac:dyDescent="0.25">
      <c r="A35" s="15" t="s">
        <v>72</v>
      </c>
      <c r="B35" s="16"/>
      <c r="C35" s="16"/>
      <c r="D35" s="6"/>
    </row>
    <row r="36" spans="1:6" s="17" customFormat="1" ht="21" customHeight="1" thickBot="1" x14ac:dyDescent="0.3">
      <c r="B36" s="18">
        <f>SUM(B21:B34)</f>
        <v>0</v>
      </c>
      <c r="C36" s="19"/>
      <c r="D36" s="20">
        <f>SUM(D21:D35)</f>
        <v>0</v>
      </c>
      <c r="E36" s="20">
        <f>IF(B36=0,0,D36/B36)</f>
        <v>0</v>
      </c>
      <c r="F36" s="21"/>
    </row>
    <row r="37" spans="1:6" ht="24.75" customHeight="1" x14ac:dyDescent="0.25"/>
    <row r="38" spans="1:6" ht="30" x14ac:dyDescent="0.25">
      <c r="A38" s="10" t="s">
        <v>53</v>
      </c>
      <c r="B38" s="11" t="s">
        <v>30</v>
      </c>
      <c r="C38" s="11" t="s">
        <v>31</v>
      </c>
      <c r="D38" s="11" t="s">
        <v>54</v>
      </c>
      <c r="E38" s="11" t="s">
        <v>55</v>
      </c>
      <c r="F38" s="11" t="s">
        <v>56</v>
      </c>
    </row>
    <row r="39" spans="1:6" x14ac:dyDescent="0.25">
      <c r="A39" s="3" t="s">
        <v>58</v>
      </c>
      <c r="B39" s="4"/>
      <c r="C39" s="4"/>
      <c r="D39" s="6"/>
      <c r="E39" s="14" t="str">
        <f>IF(ISBLANK(B39),"0",D39/B39)</f>
        <v>0</v>
      </c>
      <c r="F39" s="14" t="str">
        <f>IF(ISBLANK(B39),"0",D39/B39/C39)</f>
        <v>0</v>
      </c>
    </row>
    <row r="40" spans="1:6" x14ac:dyDescent="0.25">
      <c r="A40" s="3" t="s">
        <v>73</v>
      </c>
      <c r="B40" s="4"/>
      <c r="C40" s="4"/>
      <c r="D40" s="6"/>
      <c r="E40" s="14" t="str">
        <f t="shared" ref="E40:E51" si="6">IF(ISBLANK(B40),"0",D40/B40)</f>
        <v>0</v>
      </c>
      <c r="F40" s="14" t="str">
        <f t="shared" ref="F40:F51" si="7">IF(ISBLANK(B40),"0",D40/B40/C40)</f>
        <v>0</v>
      </c>
    </row>
    <row r="41" spans="1:6" x14ac:dyDescent="0.25">
      <c r="A41" s="5" t="s">
        <v>74</v>
      </c>
      <c r="B41" s="4"/>
      <c r="C41" s="4"/>
      <c r="D41" s="6"/>
      <c r="E41" s="14" t="str">
        <f t="shared" si="6"/>
        <v>0</v>
      </c>
      <c r="F41" s="14" t="str">
        <f t="shared" si="7"/>
        <v>0</v>
      </c>
    </row>
    <row r="42" spans="1:6" x14ac:dyDescent="0.25">
      <c r="A42" s="5" t="s">
        <v>59</v>
      </c>
      <c r="B42" s="4"/>
      <c r="C42" s="4"/>
      <c r="D42" s="6"/>
      <c r="E42" s="14" t="str">
        <f t="shared" si="6"/>
        <v>0</v>
      </c>
      <c r="F42" s="14" t="str">
        <f t="shared" si="7"/>
        <v>0</v>
      </c>
    </row>
    <row r="43" spans="1:6" x14ac:dyDescent="0.25">
      <c r="A43" s="5" t="s">
        <v>60</v>
      </c>
      <c r="B43" s="4"/>
      <c r="C43" s="4"/>
      <c r="D43" s="6"/>
      <c r="E43" s="14" t="str">
        <f t="shared" si="6"/>
        <v>0</v>
      </c>
      <c r="F43" s="14" t="str">
        <f t="shared" si="7"/>
        <v>0</v>
      </c>
    </row>
    <row r="44" spans="1:6" x14ac:dyDescent="0.25">
      <c r="A44" s="5" t="s">
        <v>76</v>
      </c>
      <c r="B44" s="4"/>
      <c r="C44" s="4"/>
      <c r="D44" s="6"/>
      <c r="E44" s="14" t="str">
        <f t="shared" si="6"/>
        <v>0</v>
      </c>
      <c r="F44" s="14" t="str">
        <f t="shared" si="7"/>
        <v>0</v>
      </c>
    </row>
    <row r="45" spans="1:6" x14ac:dyDescent="0.25">
      <c r="A45" s="3" t="s">
        <v>77</v>
      </c>
      <c r="B45" s="4"/>
      <c r="C45" s="4"/>
      <c r="D45" s="6"/>
      <c r="E45" s="14" t="str">
        <f>IF(ISBLANK(B45),"0",D45/B45)</f>
        <v>0</v>
      </c>
      <c r="F45" s="14" t="str">
        <f>IF(ISBLANK(B45),"0",D45/B45/C45)</f>
        <v>0</v>
      </c>
    </row>
    <row r="46" spans="1:6" x14ac:dyDescent="0.25">
      <c r="A46" s="3" t="s">
        <v>78</v>
      </c>
      <c r="B46" s="4"/>
      <c r="C46" s="4"/>
      <c r="D46" s="6"/>
      <c r="E46" s="14" t="str">
        <f t="shared" ref="E46:E50" si="8">IF(ISBLANK(B46),"0",D46/B46)</f>
        <v>0</v>
      </c>
      <c r="F46" s="14" t="str">
        <f t="shared" ref="F46:F50" si="9">IF(ISBLANK(B46),"0",D46/B46/C46)</f>
        <v>0</v>
      </c>
    </row>
    <row r="47" spans="1:6" x14ac:dyDescent="0.25">
      <c r="A47" s="5" t="s">
        <v>79</v>
      </c>
      <c r="B47" s="4"/>
      <c r="C47" s="4"/>
      <c r="D47" s="6"/>
      <c r="E47" s="14" t="str">
        <f t="shared" ref="E47:E49" si="10">IF(ISBLANK(B47),"0",D47/B47)</f>
        <v>0</v>
      </c>
      <c r="F47" s="14" t="str">
        <f t="shared" ref="F47:F49" si="11">IF(ISBLANK(B47),"0",D47/B47/C47)</f>
        <v>0</v>
      </c>
    </row>
    <row r="48" spans="1:6" x14ac:dyDescent="0.25">
      <c r="A48" s="5" t="s">
        <v>80</v>
      </c>
      <c r="B48" s="4"/>
      <c r="C48" s="4"/>
      <c r="D48" s="6"/>
      <c r="E48" s="14" t="str">
        <f t="shared" si="10"/>
        <v>0</v>
      </c>
      <c r="F48" s="14" t="str">
        <f t="shared" si="11"/>
        <v>0</v>
      </c>
    </row>
    <row r="49" spans="1:6" x14ac:dyDescent="0.25">
      <c r="A49" s="5" t="s">
        <v>75</v>
      </c>
      <c r="B49" s="4"/>
      <c r="C49" s="4"/>
      <c r="D49" s="6"/>
      <c r="E49" s="14" t="str">
        <f t="shared" si="10"/>
        <v>0</v>
      </c>
      <c r="F49" s="14" t="str">
        <f t="shared" si="11"/>
        <v>0</v>
      </c>
    </row>
    <row r="50" spans="1:6" x14ac:dyDescent="0.25">
      <c r="A50" s="3" t="s">
        <v>86</v>
      </c>
      <c r="B50" s="4"/>
      <c r="C50" s="4"/>
      <c r="D50" s="6"/>
      <c r="E50" s="14" t="str">
        <f t="shared" si="8"/>
        <v>0</v>
      </c>
      <c r="F50" s="14" t="str">
        <f t="shared" si="9"/>
        <v>0</v>
      </c>
    </row>
    <row r="51" spans="1:6" x14ac:dyDescent="0.25">
      <c r="A51" s="5" t="s">
        <v>86</v>
      </c>
      <c r="B51" s="4"/>
      <c r="C51" s="4"/>
      <c r="D51" s="6"/>
      <c r="E51" s="14" t="str">
        <f t="shared" si="6"/>
        <v>0</v>
      </c>
      <c r="F51" s="14" t="str">
        <f t="shared" si="7"/>
        <v>0</v>
      </c>
    </row>
    <row r="52" spans="1:6" ht="15" customHeight="1" x14ac:dyDescent="0.25">
      <c r="A52" s="15" t="s">
        <v>71</v>
      </c>
      <c r="B52" s="4"/>
      <c r="C52" s="16"/>
      <c r="D52" s="14"/>
    </row>
    <row r="53" spans="1:6" ht="15" customHeight="1" x14ac:dyDescent="0.25">
      <c r="A53" s="15" t="s">
        <v>72</v>
      </c>
      <c r="B53" s="16"/>
      <c r="C53" s="16"/>
      <c r="D53" s="6"/>
    </row>
    <row r="54" spans="1:6" s="17" customFormat="1" ht="21" customHeight="1" thickBot="1" x14ac:dyDescent="0.3">
      <c r="B54" s="18">
        <f>SUM(B39:B52)</f>
        <v>0</v>
      </c>
      <c r="C54" s="19"/>
      <c r="D54" s="20">
        <f>SUM(D39:D53)</f>
        <v>0</v>
      </c>
      <c r="E54" s="20">
        <f>IF(B54=0,0,D54/B54)</f>
        <v>0</v>
      </c>
      <c r="F54" s="21"/>
    </row>
    <row r="56" spans="1:6" s="27" customFormat="1" ht="15.75" x14ac:dyDescent="0.25">
      <c r="A56" s="23" t="s">
        <v>34</v>
      </c>
      <c r="B56" s="24"/>
      <c r="C56" s="25"/>
      <c r="D56" s="26" t="e">
        <f>IF(ISBLANK(D57),"0",(D18+D36+D54)/D57)</f>
        <v>#DIV/0!</v>
      </c>
      <c r="E56" s="26" t="e">
        <f>IF(ISBLANK(D57),"0",((E18+E36+E54)/D57))</f>
        <v>#DIV/0!</v>
      </c>
      <c r="F56" s="12"/>
    </row>
    <row r="57" spans="1:6" x14ac:dyDescent="0.25">
      <c r="D57" s="28">
        <f>COUNTIF(D18,"&gt;0")+COUNTIF(D36,"&gt;0")+COUNTIF(D54,"&gt;0")</f>
        <v>0</v>
      </c>
    </row>
  </sheetData>
  <sheetProtection algorithmName="SHA-512" hashValue="zo3jKZYMIc/46dnRYk4aCsiei4s4s8hIrRlza1T1ZFyM9xkgzZg3RrfrwUcVxa6ncnVJpF+T1gL0r7a8Jz//nw==" saltValue="wGG+GsJPpoWzTDpDyOc77A==" spinCount="100000" sheet="1" objects="1" scenarios="1"/>
  <mergeCells count="1">
    <mergeCell ref="A56:C5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7D816-5531-468F-8629-DEAD5D23D0DB}">
  <dimension ref="A1:H67"/>
  <sheetViews>
    <sheetView showGridLines="0" showRowColHeaders="0" showRuler="0" zoomScaleNormal="100" zoomScalePageLayoutView="115" workbookViewId="0">
      <selection activeCell="B3" sqref="B3"/>
    </sheetView>
  </sheetViews>
  <sheetFormatPr baseColWidth="10" defaultRowHeight="15" x14ac:dyDescent="0.25"/>
  <cols>
    <col min="1" max="1" width="43.42578125" style="12" customWidth="1"/>
    <col min="2" max="2" width="19.28515625" style="12" customWidth="1"/>
    <col min="3" max="3" width="15.140625" style="12" customWidth="1"/>
    <col min="4" max="4" width="94.42578125" style="29" customWidth="1"/>
    <col min="5" max="6" width="15.140625" style="31" customWidth="1"/>
    <col min="7" max="7" width="11.85546875" style="12" customWidth="1"/>
    <col min="8" max="8" width="13.140625" style="12" customWidth="1"/>
    <col min="9" max="16384" width="11.42578125" style="12"/>
  </cols>
  <sheetData>
    <row r="1" spans="1:8" ht="37.5" customHeight="1" x14ac:dyDescent="0.25">
      <c r="A1" s="8" t="s">
        <v>65</v>
      </c>
      <c r="E1" s="30" t="s">
        <v>35</v>
      </c>
    </row>
    <row r="2" spans="1:8" ht="16.5" customHeight="1" x14ac:dyDescent="0.25">
      <c r="A2" s="8"/>
      <c r="E2" s="30"/>
    </row>
    <row r="3" spans="1:8" ht="16.5" customHeight="1" x14ac:dyDescent="0.25">
      <c r="A3" s="32" t="s">
        <v>61</v>
      </c>
      <c r="B3" s="7"/>
      <c r="E3" s="30"/>
    </row>
    <row r="4" spans="1:8" ht="16.5" customHeight="1" x14ac:dyDescent="0.25">
      <c r="A4" s="32" t="s">
        <v>70</v>
      </c>
      <c r="B4" s="7" t="s">
        <v>63</v>
      </c>
      <c r="E4" s="30"/>
    </row>
    <row r="5" spans="1:8" ht="16.5" customHeight="1" x14ac:dyDescent="0.25">
      <c r="A5" s="32" t="s">
        <v>62</v>
      </c>
      <c r="B5" s="7" t="s">
        <v>63</v>
      </c>
      <c r="E5" s="30"/>
    </row>
    <row r="6" spans="1:8" ht="16.5" customHeight="1" x14ac:dyDescent="0.25">
      <c r="A6" s="32" t="s">
        <v>66</v>
      </c>
      <c r="B6" s="7"/>
      <c r="E6" s="30"/>
    </row>
    <row r="7" spans="1:8" ht="16.5" customHeight="1" x14ac:dyDescent="0.25">
      <c r="E7" s="30"/>
    </row>
    <row r="8" spans="1:8" ht="16.5" customHeight="1" x14ac:dyDescent="0.25">
      <c r="A8" s="33"/>
      <c r="B8" s="34" t="s">
        <v>67</v>
      </c>
      <c r="C8" s="34" t="s">
        <v>68</v>
      </c>
      <c r="E8" s="30"/>
    </row>
    <row r="9" spans="1:8" ht="16.5" customHeight="1" x14ac:dyDescent="0.25">
      <c r="A9" s="32" t="s">
        <v>69</v>
      </c>
      <c r="B9" s="7"/>
      <c r="C9" s="7"/>
      <c r="E9" s="30"/>
    </row>
    <row r="10" spans="1:8" ht="16.5" customHeight="1" x14ac:dyDescent="0.25">
      <c r="A10" s="32" t="s">
        <v>69</v>
      </c>
      <c r="B10" s="7"/>
      <c r="C10" s="7"/>
      <c r="E10" s="30"/>
    </row>
    <row r="11" spans="1:8" ht="16.5" customHeight="1" x14ac:dyDescent="0.25">
      <c r="A11" s="32" t="s">
        <v>69</v>
      </c>
      <c r="B11" s="7"/>
      <c r="C11" s="7"/>
      <c r="E11" s="30"/>
    </row>
    <row r="12" spans="1:8" ht="37.5" customHeight="1" x14ac:dyDescent="0.25">
      <c r="A12" s="8"/>
      <c r="E12" s="30"/>
    </row>
    <row r="13" spans="1:8" ht="32.25" customHeight="1" x14ac:dyDescent="0.25">
      <c r="B13" s="35" t="s">
        <v>57</v>
      </c>
      <c r="C13" s="35" t="s">
        <v>11</v>
      </c>
      <c r="D13" s="36"/>
      <c r="E13" s="37" t="s">
        <v>57</v>
      </c>
      <c r="F13" s="37" t="s">
        <v>11</v>
      </c>
    </row>
    <row r="14" spans="1:8" ht="16.5" customHeight="1" x14ac:dyDescent="0.25">
      <c r="A14" s="32" t="s">
        <v>19</v>
      </c>
      <c r="B14" s="1"/>
      <c r="C14" s="38"/>
      <c r="D14" s="29" t="s">
        <v>44</v>
      </c>
      <c r="E14" s="39">
        <v>50</v>
      </c>
      <c r="F14" s="40"/>
    </row>
    <row r="15" spans="1:8" s="22" customFormat="1" ht="7.5" customHeight="1" x14ac:dyDescent="0.25">
      <c r="A15" s="12"/>
      <c r="B15" s="12"/>
      <c r="C15" s="38"/>
      <c r="D15" s="29"/>
      <c r="E15" s="31"/>
      <c r="F15" s="40"/>
      <c r="G15" s="12"/>
      <c r="H15" s="12"/>
    </row>
    <row r="16" spans="1:8" s="22" customFormat="1" ht="16.5" customHeight="1" x14ac:dyDescent="0.25">
      <c r="A16" s="32" t="s">
        <v>24</v>
      </c>
      <c r="B16" s="1"/>
      <c r="C16" s="38"/>
      <c r="D16" s="29"/>
      <c r="E16" s="39">
        <v>20</v>
      </c>
      <c r="F16" s="40"/>
      <c r="G16" s="12"/>
      <c r="H16" s="12"/>
    </row>
    <row r="17" spans="1:8" s="22" customFormat="1" ht="16.5" customHeight="1" x14ac:dyDescent="0.25">
      <c r="A17" s="32" t="s">
        <v>25</v>
      </c>
      <c r="B17" s="2"/>
      <c r="C17" s="41"/>
      <c r="D17" s="29" t="s">
        <v>36</v>
      </c>
      <c r="E17" s="42">
        <v>300000</v>
      </c>
      <c r="F17" s="43"/>
      <c r="G17" s="12"/>
      <c r="H17" s="12"/>
    </row>
    <row r="18" spans="1:8" s="22" customFormat="1" ht="16.5" customHeight="1" x14ac:dyDescent="0.25">
      <c r="A18" s="32" t="s">
        <v>21</v>
      </c>
      <c r="B18" s="44" t="str">
        <f>IF(ISBLANK(B16),"0",B17/B16)</f>
        <v>0</v>
      </c>
      <c r="C18" s="44" t="str">
        <f>IF(ISBLANK(B14),"0",B18/B14)</f>
        <v>0</v>
      </c>
      <c r="D18" s="29"/>
      <c r="E18" s="45">
        <f>E17/E16</f>
        <v>15000</v>
      </c>
      <c r="F18" s="45">
        <f>E18/E14</f>
        <v>300</v>
      </c>
      <c r="G18" s="12"/>
      <c r="H18" s="12"/>
    </row>
    <row r="19" spans="1:8" s="22" customFormat="1" ht="7.5" customHeight="1" x14ac:dyDescent="0.25">
      <c r="A19" s="12"/>
      <c r="B19" s="12"/>
      <c r="C19" s="38"/>
      <c r="D19" s="29"/>
      <c r="E19" s="31"/>
      <c r="F19" s="40"/>
      <c r="G19" s="12"/>
      <c r="H19" s="12"/>
    </row>
    <row r="20" spans="1:8" s="22" customFormat="1" ht="16.5" customHeight="1" x14ac:dyDescent="0.25">
      <c r="A20" s="32" t="s">
        <v>24</v>
      </c>
      <c r="B20" s="1"/>
      <c r="C20" s="38"/>
      <c r="D20" s="29"/>
      <c r="E20" s="39">
        <v>30</v>
      </c>
      <c r="F20" s="40"/>
      <c r="G20" s="12"/>
      <c r="H20" s="12"/>
    </row>
    <row r="21" spans="1:8" s="22" customFormat="1" ht="16.5" customHeight="1" x14ac:dyDescent="0.25">
      <c r="A21" s="32" t="s">
        <v>45</v>
      </c>
      <c r="B21" s="2"/>
      <c r="C21" s="41"/>
      <c r="D21" s="29" t="s">
        <v>36</v>
      </c>
      <c r="E21" s="42">
        <v>700000</v>
      </c>
      <c r="F21" s="43"/>
      <c r="G21" s="12"/>
      <c r="H21" s="12"/>
    </row>
    <row r="22" spans="1:8" s="22" customFormat="1" ht="16.5" customHeight="1" x14ac:dyDescent="0.25">
      <c r="A22" s="32" t="s">
        <v>20</v>
      </c>
      <c r="B22" s="44" t="str">
        <f>IF(ISBLANK(B20),"0",B21/B20)</f>
        <v>0</v>
      </c>
      <c r="C22" s="44" t="str">
        <f>IF(ISBLANK(B14),"0",B22/B14)</f>
        <v>0</v>
      </c>
      <c r="D22" s="46"/>
      <c r="E22" s="45">
        <f>E21/E20</f>
        <v>23333.333333333332</v>
      </c>
      <c r="F22" s="45">
        <f>E22/E14</f>
        <v>466.66666666666663</v>
      </c>
      <c r="G22" s="12"/>
      <c r="H22" s="12"/>
    </row>
    <row r="23" spans="1:8" s="22" customFormat="1" ht="7.5" customHeight="1" x14ac:dyDescent="0.25">
      <c r="A23" s="12"/>
      <c r="C23" s="38"/>
      <c r="D23" s="29"/>
      <c r="E23" s="47"/>
      <c r="F23" s="40"/>
      <c r="G23" s="12"/>
      <c r="H23" s="12"/>
    </row>
    <row r="24" spans="1:8" s="22" customFormat="1" ht="16.5" customHeight="1" x14ac:dyDescent="0.25">
      <c r="A24" s="48" t="s">
        <v>2</v>
      </c>
      <c r="B24" s="2"/>
      <c r="C24" s="44" t="str">
        <f>IF(ISBLANK(B14),"0",B24/$B$14)</f>
        <v>0</v>
      </c>
      <c r="D24" s="29" t="s">
        <v>37</v>
      </c>
      <c r="E24" s="42">
        <v>2250</v>
      </c>
      <c r="F24" s="45">
        <f>E24/$E$14</f>
        <v>45</v>
      </c>
      <c r="G24" s="12"/>
      <c r="H24" s="12"/>
    </row>
    <row r="25" spans="1:8" s="22" customFormat="1" ht="16.5" customHeight="1" x14ac:dyDescent="0.25">
      <c r="A25" s="48" t="s">
        <v>7</v>
      </c>
      <c r="B25" s="2"/>
      <c r="C25" s="44" t="str">
        <f>IF(ISBLANK(B14),"0",B25/$B$14)</f>
        <v>0</v>
      </c>
      <c r="D25" s="29"/>
      <c r="E25" s="42">
        <v>2450</v>
      </c>
      <c r="F25" s="45">
        <f>E25/$E$14</f>
        <v>49</v>
      </c>
      <c r="G25" s="12"/>
      <c r="H25" s="12"/>
    </row>
    <row r="26" spans="1:8" s="22" customFormat="1" ht="16.5" customHeight="1" x14ac:dyDescent="0.25">
      <c r="A26" s="48" t="s">
        <v>4</v>
      </c>
      <c r="B26" s="2"/>
      <c r="C26" s="44" t="str">
        <f>IF(ISBLANK(B14),"0",B26/$B$14)</f>
        <v>0</v>
      </c>
      <c r="D26" s="29" t="s">
        <v>39</v>
      </c>
      <c r="E26" s="42">
        <v>4000</v>
      </c>
      <c r="F26" s="45">
        <f>E26/$E$14</f>
        <v>80</v>
      </c>
      <c r="G26" s="12"/>
      <c r="H26" s="12"/>
    </row>
    <row r="27" spans="1:8" s="22" customFormat="1" ht="16.5" customHeight="1" x14ac:dyDescent="0.25">
      <c r="A27" s="48" t="s">
        <v>3</v>
      </c>
      <c r="B27" s="2"/>
      <c r="C27" s="44" t="str">
        <f>IF(ISBLANK(B14),"0",B27/$B$14)</f>
        <v>0</v>
      </c>
      <c r="D27" s="29" t="s">
        <v>38</v>
      </c>
      <c r="E27" s="42">
        <v>4150</v>
      </c>
      <c r="F27" s="45">
        <f>E27/$E$14</f>
        <v>83</v>
      </c>
      <c r="G27" s="12"/>
      <c r="H27" s="12"/>
    </row>
    <row r="28" spans="1:8" ht="16.5" customHeight="1" x14ac:dyDescent="0.25">
      <c r="A28" s="32" t="s">
        <v>6</v>
      </c>
      <c r="B28" s="2"/>
      <c r="C28" s="44" t="str">
        <f>IF(ISBLANK(B14),"0",B28/$B$14)</f>
        <v>0</v>
      </c>
      <c r="D28" s="29" t="s">
        <v>40</v>
      </c>
      <c r="E28" s="42">
        <v>0</v>
      </c>
      <c r="F28" s="45">
        <f>E28/$E$14</f>
        <v>0</v>
      </c>
    </row>
    <row r="29" spans="1:8" s="22" customFormat="1" ht="7.5" customHeight="1" x14ac:dyDescent="0.25">
      <c r="A29" s="12"/>
      <c r="B29" s="12"/>
      <c r="C29" s="38"/>
      <c r="D29" s="29"/>
      <c r="E29" s="31"/>
      <c r="F29" s="40"/>
      <c r="G29" s="12"/>
      <c r="H29" s="12"/>
    </row>
    <row r="30" spans="1:8" ht="16.5" customHeight="1" thickBot="1" x14ac:dyDescent="0.3">
      <c r="A30" s="49" t="s">
        <v>28</v>
      </c>
      <c r="B30" s="50">
        <f>B18+B22+B24+B25+B26+B27+B28</f>
        <v>0</v>
      </c>
      <c r="C30" s="50">
        <f>C18+C22+C24+C25+C26+C27+C28</f>
        <v>0</v>
      </c>
      <c r="E30" s="51">
        <f>E18+E22+E24+E25+E26+E27</f>
        <v>51183.333333333328</v>
      </c>
      <c r="F30" s="51">
        <f>F18+F22+F24+F25+F26+F27+F28</f>
        <v>1023.6666666666666</v>
      </c>
    </row>
    <row r="31" spans="1:8" s="22" customFormat="1" ht="22.5" customHeight="1" x14ac:dyDescent="0.25">
      <c r="A31" s="12"/>
      <c r="B31" s="12"/>
      <c r="C31" s="38"/>
      <c r="D31" s="29"/>
      <c r="E31" s="31"/>
      <c r="F31" s="40"/>
      <c r="G31" s="12"/>
      <c r="H31" s="12"/>
    </row>
    <row r="32" spans="1:8" ht="16.5" customHeight="1" x14ac:dyDescent="0.25">
      <c r="A32" s="32" t="s">
        <v>0</v>
      </c>
      <c r="B32" s="2"/>
      <c r="C32" s="44" t="str">
        <f>IF(ISBLANK(B14),"0",B32/$B$14)</f>
        <v>0</v>
      </c>
      <c r="D32" s="29" t="s">
        <v>42</v>
      </c>
      <c r="E32" s="42">
        <v>13350</v>
      </c>
      <c r="F32" s="45">
        <f t="shared" ref="F32:F41" si="0">E32/$E$14</f>
        <v>267</v>
      </c>
    </row>
    <row r="33" spans="1:8" ht="16.5" customHeight="1" x14ac:dyDescent="0.25">
      <c r="A33" s="32" t="s">
        <v>1</v>
      </c>
      <c r="B33" s="2"/>
      <c r="C33" s="44" t="str">
        <f>IF(ISBLANK(B14),"0",B33/$B$14)</f>
        <v>0</v>
      </c>
      <c r="D33" s="29" t="s">
        <v>43</v>
      </c>
      <c r="E33" s="42">
        <v>15000</v>
      </c>
      <c r="F33" s="45">
        <f t="shared" si="0"/>
        <v>300</v>
      </c>
    </row>
    <row r="34" spans="1:8" ht="16.5" customHeight="1" x14ac:dyDescent="0.25">
      <c r="A34" s="32" t="s">
        <v>5</v>
      </c>
      <c r="B34" s="2"/>
      <c r="C34" s="44" t="str">
        <f>IF(ISBLANK(B14),"0",B34/$B$14)</f>
        <v>0</v>
      </c>
      <c r="E34" s="42">
        <v>3500</v>
      </c>
      <c r="F34" s="45">
        <f t="shared" si="0"/>
        <v>70</v>
      </c>
    </row>
    <row r="35" spans="1:8" ht="16.5" customHeight="1" x14ac:dyDescent="0.25">
      <c r="A35" s="32" t="s">
        <v>9</v>
      </c>
      <c r="B35" s="2"/>
      <c r="C35" s="44" t="str">
        <f>IF(ISBLANK(B14),"0",B35/$B$14)</f>
        <v>0</v>
      </c>
      <c r="E35" s="42">
        <v>4250</v>
      </c>
      <c r="F35" s="45">
        <f>E35/$E$14</f>
        <v>85</v>
      </c>
    </row>
    <row r="36" spans="1:8" ht="16.5" customHeight="1" x14ac:dyDescent="0.25">
      <c r="A36" s="52" t="s">
        <v>49</v>
      </c>
      <c r="B36" s="53">
        <f>SUM(B32:B35)</f>
        <v>0</v>
      </c>
      <c r="C36" s="53">
        <f>SUM(C32:C35)</f>
        <v>0</v>
      </c>
      <c r="E36" s="70">
        <f>SUM(E32:E35)</f>
        <v>36100</v>
      </c>
      <c r="F36" s="70">
        <f>SUM(F32:F35)</f>
        <v>722</v>
      </c>
    </row>
    <row r="37" spans="1:8" ht="8.25" customHeight="1" x14ac:dyDescent="0.25"/>
    <row r="38" spans="1:8" ht="16.5" customHeight="1" x14ac:dyDescent="0.25">
      <c r="A38" s="32" t="s">
        <v>14</v>
      </c>
      <c r="B38" s="2"/>
      <c r="C38" s="44" t="str">
        <f>IF(ISBLANK(B14),"0",B38/$B$14)</f>
        <v>0</v>
      </c>
      <c r="D38" s="29" t="s">
        <v>46</v>
      </c>
      <c r="E38" s="42">
        <v>9650</v>
      </c>
      <c r="F38" s="45">
        <f t="shared" si="0"/>
        <v>193</v>
      </c>
    </row>
    <row r="39" spans="1:8" ht="16.5" customHeight="1" x14ac:dyDescent="0.25">
      <c r="A39" s="32" t="s">
        <v>8</v>
      </c>
      <c r="B39" s="2"/>
      <c r="C39" s="44" t="str">
        <f>IF(ISBLANK(B14),"0",B39/$B$14)</f>
        <v>0</v>
      </c>
      <c r="D39" s="29" t="s">
        <v>15</v>
      </c>
      <c r="E39" s="42">
        <v>5000</v>
      </c>
      <c r="F39" s="45">
        <f t="shared" si="0"/>
        <v>100</v>
      </c>
    </row>
    <row r="40" spans="1:8" ht="16.5" customHeight="1" x14ac:dyDescent="0.25">
      <c r="A40" s="32" t="s">
        <v>12</v>
      </c>
      <c r="B40" s="2"/>
      <c r="C40" s="44" t="str">
        <f>IF(ISBLANK(B14),"0",B40/$B$14)</f>
        <v>0</v>
      </c>
      <c r="E40" s="42">
        <v>4600</v>
      </c>
      <c r="F40" s="45">
        <f t="shared" si="0"/>
        <v>92</v>
      </c>
    </row>
    <row r="41" spans="1:8" ht="16.5" customHeight="1" x14ac:dyDescent="0.25">
      <c r="A41" s="32" t="s">
        <v>13</v>
      </c>
      <c r="B41" s="2"/>
      <c r="C41" s="44" t="str">
        <f>IF(ISBLANK(B14),"0",B41/$B$14)</f>
        <v>0</v>
      </c>
      <c r="E41" s="42">
        <v>7500</v>
      </c>
      <c r="F41" s="45">
        <f t="shared" si="0"/>
        <v>150</v>
      </c>
    </row>
    <row r="42" spans="1:8" ht="16.5" customHeight="1" x14ac:dyDescent="0.25">
      <c r="A42" s="52" t="s">
        <v>49</v>
      </c>
      <c r="B42" s="53">
        <f>SUM(B38:B41)</f>
        <v>0</v>
      </c>
      <c r="C42" s="53">
        <f>SUM(C38:C41)</f>
        <v>0</v>
      </c>
      <c r="E42" s="70">
        <f>SUM(E38:E41)</f>
        <v>26750</v>
      </c>
      <c r="F42" s="70">
        <f>SUM(F38:F41)</f>
        <v>535</v>
      </c>
    </row>
    <row r="43" spans="1:8" ht="7.5" customHeight="1" x14ac:dyDescent="0.25">
      <c r="C43" s="38"/>
      <c r="F43" s="40"/>
    </row>
    <row r="44" spans="1:8" s="22" customFormat="1" ht="16.5" customHeight="1" thickBot="1" x14ac:dyDescent="0.3">
      <c r="A44" s="49" t="s">
        <v>26</v>
      </c>
      <c r="B44" s="50">
        <f>B36+B42</f>
        <v>0</v>
      </c>
      <c r="C44" s="50">
        <f>C36+C42</f>
        <v>0</v>
      </c>
      <c r="D44" s="29"/>
      <c r="E44" s="51">
        <f>E32+E33+E34+E38+E39+E40+E41+E35</f>
        <v>62850</v>
      </c>
      <c r="F44" s="51">
        <f>F32+F33+F34+F38+F39+F40+F41+F35</f>
        <v>1257</v>
      </c>
      <c r="G44" s="12"/>
      <c r="H44" s="12"/>
    </row>
    <row r="45" spans="1:8" s="22" customFormat="1" ht="16.5" customHeight="1" x14ac:dyDescent="0.25">
      <c r="C45" s="41"/>
      <c r="D45" s="29"/>
      <c r="E45" s="47"/>
      <c r="F45" s="43"/>
      <c r="G45" s="12"/>
      <c r="H45" s="12"/>
    </row>
    <row r="46" spans="1:8" s="22" customFormat="1" ht="16.5" customHeight="1" thickBot="1" x14ac:dyDescent="0.3">
      <c r="A46" s="54" t="s">
        <v>27</v>
      </c>
      <c r="B46" s="55">
        <f>B30+B44</f>
        <v>0</v>
      </c>
      <c r="C46" s="55">
        <f>C30+C44</f>
        <v>0</v>
      </c>
      <c r="D46" s="56"/>
      <c r="E46" s="57">
        <f>E30+E44</f>
        <v>114033.33333333333</v>
      </c>
      <c r="F46" s="57">
        <f>F30+F44</f>
        <v>2280.6666666666665</v>
      </c>
    </row>
    <row r="47" spans="1:8" ht="30" customHeight="1" x14ac:dyDescent="0.25">
      <c r="C47" s="38"/>
      <c r="F47" s="40"/>
    </row>
    <row r="48" spans="1:8" ht="16.5" customHeight="1" x14ac:dyDescent="0.25">
      <c r="A48" s="32" t="s">
        <v>18</v>
      </c>
      <c r="B48" s="2"/>
      <c r="C48" s="44" t="str">
        <f>IF(ISBLANK(B14),"0",B48/$B$14)</f>
        <v>0</v>
      </c>
      <c r="D48" s="29" t="s">
        <v>47</v>
      </c>
      <c r="E48" s="42">
        <v>0</v>
      </c>
      <c r="F48" s="45">
        <f>E48/$E$14</f>
        <v>0</v>
      </c>
    </row>
    <row r="49" spans="1:8" ht="16.5" customHeight="1" x14ac:dyDescent="0.25">
      <c r="A49" s="32" t="s">
        <v>10</v>
      </c>
      <c r="B49" s="2"/>
      <c r="C49" s="44" t="str">
        <f>IF(ISBLANK(B14),"0",B49/$B$14)</f>
        <v>0</v>
      </c>
      <c r="E49" s="42">
        <v>35000</v>
      </c>
      <c r="F49" s="45">
        <f>E49/$E$14</f>
        <v>700</v>
      </c>
    </row>
    <row r="50" spans="1:8" ht="16.5" customHeight="1" x14ac:dyDescent="0.25">
      <c r="A50" s="32" t="s">
        <v>16</v>
      </c>
      <c r="B50" s="44" t="e">
        <f>C50*B14</f>
        <v>#DIV/0!</v>
      </c>
      <c r="C50" s="44" t="e">
        <f>'Erfassungsbogen Fruchterlöse'!E56</f>
        <v>#DIV/0!</v>
      </c>
      <c r="D50" s="29" t="s">
        <v>17</v>
      </c>
      <c r="E50" s="45">
        <v>92950</v>
      </c>
      <c r="F50" s="45">
        <f>E50/$E$14</f>
        <v>1859</v>
      </c>
    </row>
    <row r="51" spans="1:8" s="22" customFormat="1" ht="7.5" customHeight="1" x14ac:dyDescent="0.25">
      <c r="B51" s="12"/>
      <c r="D51" s="29"/>
      <c r="E51" s="31"/>
      <c r="F51" s="47"/>
      <c r="G51" s="12"/>
      <c r="H51" s="12"/>
    </row>
    <row r="52" spans="1:8" s="22" customFormat="1" ht="16.5" customHeight="1" thickBot="1" x14ac:dyDescent="0.3">
      <c r="A52" s="58" t="s">
        <v>29</v>
      </c>
      <c r="B52" s="59" t="e">
        <f>SUM(B48:B51)</f>
        <v>#DIV/0!</v>
      </c>
      <c r="C52" s="59" t="e">
        <f>SUM(C48:C51)</f>
        <v>#DIV/0!</v>
      </c>
      <c r="D52" s="56"/>
      <c r="E52" s="60">
        <f>E48+E49+E50</f>
        <v>127950</v>
      </c>
      <c r="F52" s="60">
        <f>SUM(F48:F51)</f>
        <v>2559</v>
      </c>
    </row>
    <row r="53" spans="1:8" ht="30" customHeight="1" x14ac:dyDescent="0.25">
      <c r="B53" s="38"/>
      <c r="C53" s="38"/>
      <c r="E53" s="40"/>
      <c r="F53" s="40"/>
    </row>
    <row r="54" spans="1:8" s="22" customFormat="1" ht="16.5" customHeight="1" x14ac:dyDescent="0.25">
      <c r="A54" s="32" t="s">
        <v>81</v>
      </c>
      <c r="B54" s="2"/>
      <c r="C54" s="44" t="str">
        <f>IF(ISBLANK(B14),"0",B54/B14)</f>
        <v>0</v>
      </c>
      <c r="D54" s="29" t="s">
        <v>50</v>
      </c>
      <c r="E54" s="42">
        <v>9000</v>
      </c>
      <c r="F54" s="45">
        <f>E54/E14</f>
        <v>180</v>
      </c>
      <c r="G54" s="12"/>
      <c r="H54" s="12"/>
    </row>
    <row r="55" spans="1:8" s="22" customFormat="1" ht="7.5" customHeight="1" x14ac:dyDescent="0.25">
      <c r="A55" s="12"/>
      <c r="B55" s="12"/>
      <c r="C55" s="38"/>
      <c r="D55" s="29"/>
      <c r="E55" s="31"/>
      <c r="F55" s="40"/>
      <c r="G55" s="12"/>
      <c r="H55" s="12"/>
    </row>
    <row r="56" spans="1:8" s="22" customFormat="1" ht="16.5" customHeight="1" x14ac:dyDescent="0.25">
      <c r="A56" s="32" t="s">
        <v>85</v>
      </c>
      <c r="B56" s="2"/>
      <c r="C56" s="38"/>
      <c r="D56" s="29" t="s">
        <v>51</v>
      </c>
      <c r="E56" s="39">
        <v>20</v>
      </c>
      <c r="F56" s="40"/>
      <c r="G56" s="12"/>
      <c r="H56" s="12"/>
    </row>
    <row r="57" spans="1:8" s="22" customFormat="1" ht="16.5" customHeight="1" x14ac:dyDescent="0.25">
      <c r="A57" s="32" t="s">
        <v>22</v>
      </c>
      <c r="B57" s="1"/>
      <c r="C57" s="61" t="str">
        <f>IF(ISBLANK(B14),"0",B57/$B$14)</f>
        <v>0</v>
      </c>
      <c r="D57" s="29" t="s">
        <v>48</v>
      </c>
      <c r="E57" s="39">
        <v>1100</v>
      </c>
      <c r="F57" s="62">
        <f>E57/$E$14</f>
        <v>22</v>
      </c>
      <c r="G57" s="12"/>
      <c r="H57" s="12"/>
    </row>
    <row r="58" spans="1:8" s="22" customFormat="1" ht="16.5" customHeight="1" x14ac:dyDescent="0.25">
      <c r="A58" s="32" t="s">
        <v>23</v>
      </c>
      <c r="B58" s="44">
        <f>B57*B56</f>
        <v>0</v>
      </c>
      <c r="C58" s="44" t="str">
        <f>IF(ISBLANK(B14),"0",B58/$B$14)</f>
        <v>0</v>
      </c>
      <c r="D58" s="29"/>
      <c r="E58" s="45">
        <f>E57*E56</f>
        <v>22000</v>
      </c>
      <c r="F58" s="45">
        <f>E58/$E$14</f>
        <v>440</v>
      </c>
      <c r="G58" s="12"/>
      <c r="H58" s="12"/>
    </row>
    <row r="59" spans="1:8" s="22" customFormat="1" ht="30" customHeight="1" x14ac:dyDescent="0.25">
      <c r="C59" s="41"/>
      <c r="D59" s="29"/>
      <c r="E59" s="47"/>
      <c r="F59" s="43"/>
      <c r="G59" s="12"/>
      <c r="H59" s="12"/>
    </row>
    <row r="60" spans="1:8" ht="40.5" customHeight="1" thickBot="1" x14ac:dyDescent="0.35">
      <c r="A60" s="63" t="s">
        <v>82</v>
      </c>
      <c r="B60" s="64" t="e">
        <f>B52-B46</f>
        <v>#DIV/0!</v>
      </c>
      <c r="C60" s="64" t="e">
        <f>C52-C46</f>
        <v>#DIV/0!</v>
      </c>
      <c r="E60" s="64">
        <f>E52-E46</f>
        <v>13916.666666666672</v>
      </c>
      <c r="F60" s="64">
        <f>F52-F46</f>
        <v>278.33333333333348</v>
      </c>
    </row>
    <row r="61" spans="1:8" ht="15.75" thickTop="1" x14ac:dyDescent="0.25">
      <c r="A61" s="65"/>
      <c r="E61" s="12"/>
      <c r="F61" s="12"/>
    </row>
    <row r="62" spans="1:8" ht="38.25" thickBot="1" x14ac:dyDescent="0.35">
      <c r="A62" s="63" t="s">
        <v>83</v>
      </c>
      <c r="B62" s="64" t="e">
        <f>B60-B54</f>
        <v>#DIV/0!</v>
      </c>
      <c r="C62" s="64" t="e">
        <f>C60-C54</f>
        <v>#DIV/0!</v>
      </c>
      <c r="E62" s="64">
        <f>E60-E54</f>
        <v>4916.6666666666715</v>
      </c>
      <c r="F62" s="64">
        <f>F60-F54</f>
        <v>98.333333333333485</v>
      </c>
    </row>
    <row r="63" spans="1:8" ht="15.75" customHeight="1" thickTop="1" x14ac:dyDescent="0.25">
      <c r="A63" s="65"/>
      <c r="E63" s="12"/>
      <c r="F63" s="12"/>
    </row>
    <row r="64" spans="1:8" s="68" customFormat="1" ht="21" customHeight="1" thickBot="1" x14ac:dyDescent="0.3">
      <c r="A64" s="66" t="s">
        <v>41</v>
      </c>
      <c r="B64" s="67" t="str">
        <f>IF(ISBLANK(B57),"0",B62/B57)</f>
        <v>0</v>
      </c>
      <c r="D64" s="69"/>
      <c r="E64" s="67">
        <f>IF(ISBLANK(E57),"0",E62/E57)</f>
        <v>4.4696969696969742</v>
      </c>
    </row>
    <row r="65" spans="1:6" ht="15.75" thickTop="1" x14ac:dyDescent="0.25">
      <c r="A65" s="65"/>
      <c r="B65" s="38"/>
      <c r="C65" s="38"/>
      <c r="E65" s="38"/>
      <c r="F65" s="38"/>
    </row>
    <row r="66" spans="1:6" ht="38.25" thickBot="1" x14ac:dyDescent="0.35">
      <c r="A66" s="63" t="s">
        <v>84</v>
      </c>
      <c r="B66" s="64" t="e">
        <f>B62-B58</f>
        <v>#DIV/0!</v>
      </c>
      <c r="C66" s="64" t="e">
        <f>C62-C58</f>
        <v>#DIV/0!</v>
      </c>
      <c r="E66" s="64">
        <f>E62-E58</f>
        <v>-17083.333333333328</v>
      </c>
      <c r="F66" s="64">
        <f>F62-F58</f>
        <v>-341.66666666666652</v>
      </c>
    </row>
    <row r="67" spans="1:6" ht="15.75" thickTop="1" x14ac:dyDescent="0.25"/>
  </sheetData>
  <sheetProtection algorithmName="SHA-512" hashValue="xVRGRUpwPvwz4BVABNbHvMsXWVlEXlapBuvsfIdDBGh4szpAzb8AYLBkHHYs5Cb5VIGGnNM5PSqSRBU+CXbwkA==" saltValue="jR+ps1N/0yTHUVmWUc05iQ==" spinCount="100000" sheet="1" objects="1" scenarios="1"/>
  <conditionalFormatting sqref="B60:C60 B66:C66 E66:F66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B62:C64">
    <cfRule type="cellIs" dxfId="5" priority="9" operator="lessThan">
      <formula>0</formula>
    </cfRule>
    <cfRule type="cellIs" dxfId="4" priority="10" operator="greaterThan">
      <formula>0</formula>
    </cfRule>
  </conditionalFormatting>
  <conditionalFormatting sqref="E60:F6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E62:F64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pageSetup paperSize="9" orientation="portrait" horizontalDpi="0" verticalDpi="0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Erfassungsbogen Fruchterlöse</vt:lpstr>
      <vt:lpstr>Erfassungsbogen 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</dc:creator>
  <cp:lastModifiedBy>Josef Mader</cp:lastModifiedBy>
  <cp:lastPrinted>2023-05-10T06:25:55Z</cp:lastPrinted>
  <dcterms:created xsi:type="dcterms:W3CDTF">2020-11-27T15:07:54Z</dcterms:created>
  <dcterms:modified xsi:type="dcterms:W3CDTF">2024-03-12T17:18:27Z</dcterms:modified>
</cp:coreProperties>
</file>